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Цени Оригинал" sheetId="1" r:id="rId1"/>
  </sheets>
  <definedNames>
    <definedName name="_xlnm.Print_Area" localSheetId="0">'Цени Оригинал'!$A$1:$AA$11</definedName>
  </definedNames>
  <calcPr fullCalcOnLoad="1"/>
</workbook>
</file>

<file path=xl/sharedStrings.xml><?xml version="1.0" encoding="utf-8"?>
<sst xmlns="http://schemas.openxmlformats.org/spreadsheetml/2006/main" count="61" uniqueCount="46">
  <si>
    <t>Отдел</t>
  </si>
  <si>
    <t>Вид сеч</t>
  </si>
  <si>
    <t>дървесен вид</t>
  </si>
  <si>
    <t>дребна</t>
  </si>
  <si>
    <t>Сред на</t>
  </si>
  <si>
    <t>Всичко пл.куб.м.</t>
  </si>
  <si>
    <t>Куб.м.</t>
  </si>
  <si>
    <t>Сума лв.</t>
  </si>
  <si>
    <t>Цена 1 пл. куб.м.</t>
  </si>
  <si>
    <t>Цена 1пл. куб.м.</t>
  </si>
  <si>
    <t>бял бор</t>
  </si>
  <si>
    <t>Дърва- пл.куб.м / цена лв. без ДДС</t>
  </si>
  <si>
    <t>`</t>
  </si>
  <si>
    <t>ОЗМ</t>
  </si>
  <si>
    <t>Трупи за бичене над 30 см.</t>
  </si>
  <si>
    <t>Общо едра</t>
  </si>
  <si>
    <t>Трупи за бичене от 18см. до 29 см.</t>
  </si>
  <si>
    <t xml:space="preserve">Дърва  </t>
  </si>
  <si>
    <t>кв.Център</t>
  </si>
  <si>
    <t>Едра дървесина пл.куб.м.</t>
  </si>
  <si>
    <t>Цена 1 пл. куб.м. без ДДС</t>
  </si>
  <si>
    <r>
      <t>Всичко пл.м</t>
    </r>
    <r>
      <rPr>
        <b/>
        <vertAlign val="superscript"/>
        <sz val="12"/>
        <rFont val="Times New Roman"/>
        <family val="1"/>
      </rPr>
      <t>3</t>
    </r>
  </si>
  <si>
    <t>Начална тръжна цена без ДДС</t>
  </si>
  <si>
    <t>Депозит за участие</t>
  </si>
  <si>
    <t>с.Велчево</t>
  </si>
  <si>
    <t>55"д"</t>
  </si>
  <si>
    <t>Пробирка</t>
  </si>
  <si>
    <t>чер
бор</t>
  </si>
  <si>
    <t>благун</t>
  </si>
  <si>
    <t>цер</t>
  </si>
  <si>
    <t>65,00</t>
  </si>
  <si>
    <t>ОПИС - ПРИЛОЖЕНИЕ №1</t>
  </si>
  <si>
    <t>Всичко за 55"д"</t>
  </si>
  <si>
    <t>кв.Острец</t>
  </si>
  <si>
    <t>135"к"</t>
  </si>
  <si>
    <t>Прореждане</t>
  </si>
  <si>
    <t>Всичко за 135"к"</t>
  </si>
  <si>
    <t>124"м"</t>
  </si>
  <si>
    <t>Всичко за 124"м"</t>
  </si>
  <si>
    <t>216"и1"</t>
  </si>
  <si>
    <t>габър</t>
  </si>
  <si>
    <t>Землище</t>
  </si>
  <si>
    <t>Средна</t>
  </si>
  <si>
    <t>Дребна</t>
  </si>
  <si>
    <t>Всичко за 216"и1"</t>
  </si>
  <si>
    <t>Стъпка за наддаване без ДДС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</si>
</sst>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\ &quot;лв.&quot;"/>
    <numFmt numFmtId="175" formatCode="[$-402]dd\ mmmm\ yyyy\ &quot;г.&quot;"/>
    <numFmt numFmtId="176" formatCode="hh:mm:ss\ &quot;ч.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2" fontId="2" fillId="7" borderId="14" xfId="0" applyNumberFormat="1" applyFont="1" applyFill="1" applyBorder="1" applyAlignment="1">
      <alignment horizontal="center" vertical="center" wrapText="1"/>
    </xf>
    <xf numFmtId="2" fontId="2" fillId="7" borderId="16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2" fontId="1" fillId="7" borderId="14" xfId="0" applyNumberFormat="1" applyFont="1" applyFill="1" applyBorder="1" applyAlignment="1">
      <alignment horizontal="center" vertical="center" wrapText="1"/>
    </xf>
    <xf numFmtId="2" fontId="1" fillId="7" borderId="16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25"/>
  <sheetViews>
    <sheetView tabSelected="1" zoomScale="85" zoomScaleNormal="85" zoomScaleSheetLayoutView="85" zoomScalePageLayoutView="0" workbookViewId="0" topLeftCell="E1">
      <selection activeCell="AB18" sqref="AB18"/>
    </sheetView>
  </sheetViews>
  <sheetFormatPr defaultColWidth="9.140625" defaultRowHeight="12.75"/>
  <cols>
    <col min="1" max="1" width="12.57421875" style="2" bestFit="1" customWidth="1"/>
    <col min="2" max="2" width="8.8515625" style="4" customWidth="1"/>
    <col min="3" max="3" width="13.57421875" style="2" customWidth="1"/>
    <col min="4" max="4" width="7.8515625" style="2" customWidth="1"/>
    <col min="5" max="5" width="6.140625" style="2" customWidth="1"/>
    <col min="6" max="6" width="7.8515625" style="2" customWidth="1"/>
    <col min="7" max="7" width="8.7109375" style="2" customWidth="1"/>
    <col min="8" max="8" width="6.8515625" style="2" customWidth="1"/>
    <col min="9" max="9" width="7.28125" style="2" customWidth="1"/>
    <col min="10" max="10" width="10.7109375" style="2" bestFit="1" customWidth="1"/>
    <col min="11" max="11" width="10.00390625" style="2" customWidth="1"/>
    <col min="12" max="12" width="6.57421875" style="2" customWidth="1"/>
    <col min="13" max="13" width="7.7109375" style="2" customWidth="1"/>
    <col min="14" max="14" width="8.00390625" style="2" customWidth="1"/>
    <col min="15" max="15" width="6.28125" style="2" customWidth="1"/>
    <col min="16" max="16" width="8.28125" style="2" customWidth="1"/>
    <col min="17" max="17" width="6.28125" style="2" bestFit="1" customWidth="1"/>
    <col min="18" max="18" width="5.00390625" style="2" bestFit="1" customWidth="1"/>
    <col min="19" max="19" width="7.28125" style="2" customWidth="1"/>
    <col min="20" max="20" width="7.7109375" style="2" bestFit="1" customWidth="1"/>
    <col min="21" max="21" width="6.421875" style="2" customWidth="1"/>
    <col min="22" max="22" width="7.57421875" style="2" customWidth="1"/>
    <col min="23" max="23" width="7.421875" style="2" bestFit="1" customWidth="1"/>
    <col min="24" max="24" width="8.7109375" style="2" customWidth="1"/>
    <col min="25" max="25" width="10.8515625" style="2" customWidth="1"/>
    <col min="26" max="26" width="10.57421875" style="6" customWidth="1"/>
    <col min="27" max="27" width="9.28125" style="2" bestFit="1" customWidth="1"/>
    <col min="28" max="16384" width="9.140625" style="2" customWidth="1"/>
  </cols>
  <sheetData>
    <row r="1" spans="1:27" ht="34.5" customHeight="1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5.75" customHeight="1">
      <c r="A2" s="39" t="s">
        <v>41</v>
      </c>
      <c r="B2" s="39" t="s">
        <v>0</v>
      </c>
      <c r="C2" s="39" t="s">
        <v>1</v>
      </c>
      <c r="D2" s="36" t="s">
        <v>2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2" t="s">
        <v>11</v>
      </c>
      <c r="S2" s="33"/>
      <c r="T2" s="33"/>
      <c r="U2" s="33"/>
      <c r="V2" s="33"/>
      <c r="W2" s="34"/>
      <c r="X2" s="35" t="s">
        <v>5</v>
      </c>
      <c r="Y2" s="35" t="s">
        <v>22</v>
      </c>
      <c r="Z2" s="35" t="s">
        <v>23</v>
      </c>
      <c r="AA2" s="35" t="s">
        <v>45</v>
      </c>
    </row>
    <row r="3" spans="1:27" ht="47.25" customHeight="1">
      <c r="A3" s="40"/>
      <c r="B3" s="40"/>
      <c r="C3" s="40"/>
      <c r="D3" s="37"/>
      <c r="E3" s="50" t="s">
        <v>19</v>
      </c>
      <c r="F3" s="50"/>
      <c r="G3" s="50"/>
      <c r="H3" s="50"/>
      <c r="I3" s="50"/>
      <c r="J3" s="50"/>
      <c r="K3" s="1" t="s">
        <v>15</v>
      </c>
      <c r="L3" s="50" t="s">
        <v>42</v>
      </c>
      <c r="M3" s="50"/>
      <c r="N3" s="50"/>
      <c r="O3" s="50" t="s">
        <v>43</v>
      </c>
      <c r="P3" s="50"/>
      <c r="Q3" s="50"/>
      <c r="R3" s="32" t="s">
        <v>13</v>
      </c>
      <c r="S3" s="33"/>
      <c r="T3" s="34"/>
      <c r="U3" s="32" t="s">
        <v>17</v>
      </c>
      <c r="V3" s="33"/>
      <c r="W3" s="34"/>
      <c r="X3" s="35"/>
      <c r="Y3" s="35"/>
      <c r="Z3" s="35"/>
      <c r="AA3" s="35"/>
    </row>
    <row r="4" spans="1:27" ht="186.75" customHeight="1">
      <c r="A4" s="41"/>
      <c r="B4" s="41"/>
      <c r="C4" s="41"/>
      <c r="D4" s="38"/>
      <c r="E4" s="8" t="s">
        <v>14</v>
      </c>
      <c r="F4" s="8" t="s">
        <v>20</v>
      </c>
      <c r="G4" s="8" t="s">
        <v>7</v>
      </c>
      <c r="H4" s="8" t="s">
        <v>16</v>
      </c>
      <c r="I4" s="8" t="s">
        <v>20</v>
      </c>
      <c r="J4" s="8" t="s">
        <v>7</v>
      </c>
      <c r="K4" s="8" t="s">
        <v>21</v>
      </c>
      <c r="L4" s="8" t="s">
        <v>4</v>
      </c>
      <c r="M4" s="8" t="s">
        <v>8</v>
      </c>
      <c r="N4" s="8" t="s">
        <v>7</v>
      </c>
      <c r="O4" s="8" t="s">
        <v>3</v>
      </c>
      <c r="P4" s="8" t="s">
        <v>8</v>
      </c>
      <c r="Q4" s="8" t="s">
        <v>7</v>
      </c>
      <c r="R4" s="9" t="s">
        <v>6</v>
      </c>
      <c r="S4" s="8" t="s">
        <v>9</v>
      </c>
      <c r="T4" s="8" t="s">
        <v>7</v>
      </c>
      <c r="U4" s="9" t="s">
        <v>6</v>
      </c>
      <c r="V4" s="8" t="s">
        <v>9</v>
      </c>
      <c r="W4" s="8" t="s">
        <v>7</v>
      </c>
      <c r="X4" s="35"/>
      <c r="Y4" s="35"/>
      <c r="Z4" s="35"/>
      <c r="AA4" s="35"/>
    </row>
    <row r="5" spans="1:27" s="3" customFormat="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1">
        <v>27</v>
      </c>
    </row>
    <row r="6" spans="1:42" s="7" customFormat="1" ht="31.5">
      <c r="A6" s="59" t="s">
        <v>24</v>
      </c>
      <c r="B6" s="62" t="s">
        <v>25</v>
      </c>
      <c r="C6" s="47" t="s">
        <v>26</v>
      </c>
      <c r="D6" s="14" t="s">
        <v>27</v>
      </c>
      <c r="E6" s="22">
        <v>0</v>
      </c>
      <c r="F6" s="15">
        <v>65</v>
      </c>
      <c r="G6" s="17">
        <f>E6*F6</f>
        <v>0</v>
      </c>
      <c r="H6" s="22">
        <v>7.47</v>
      </c>
      <c r="I6" s="15">
        <v>60</v>
      </c>
      <c r="J6" s="17">
        <f>H6*I6</f>
        <v>448.2</v>
      </c>
      <c r="K6" s="22">
        <f>E6+H6</f>
        <v>7.47</v>
      </c>
      <c r="L6" s="22">
        <v>13.41</v>
      </c>
      <c r="M6" s="15">
        <v>50</v>
      </c>
      <c r="N6" s="14">
        <f>L6*M6</f>
        <v>670.5</v>
      </c>
      <c r="O6" s="22">
        <v>0</v>
      </c>
      <c r="P6" s="20">
        <v>0</v>
      </c>
      <c r="Q6" s="17">
        <f>O6*P6</f>
        <v>0</v>
      </c>
      <c r="R6" s="22">
        <v>0</v>
      </c>
      <c r="S6" s="15">
        <v>35</v>
      </c>
      <c r="T6" s="17">
        <v>0</v>
      </c>
      <c r="U6" s="22">
        <v>3</v>
      </c>
      <c r="V6" s="15">
        <v>25</v>
      </c>
      <c r="W6" s="17">
        <f>U6*V6</f>
        <v>75</v>
      </c>
      <c r="X6" s="22">
        <f>E6+H6+L6+O6+R6+U6</f>
        <v>23.88</v>
      </c>
      <c r="Y6" s="17">
        <f>G6+J6+N6+Q6+T6+W6</f>
        <v>1193.7</v>
      </c>
      <c r="Z6" s="63">
        <f>Y9*5%</f>
        <v>123.34200000000001</v>
      </c>
      <c r="AA6" s="53">
        <f>Y9*3%</f>
        <v>74.0052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7" customFormat="1" ht="15.75">
      <c r="A7" s="60"/>
      <c r="B7" s="62"/>
      <c r="C7" s="48"/>
      <c r="D7" s="14" t="s">
        <v>28</v>
      </c>
      <c r="E7" s="22">
        <v>0</v>
      </c>
      <c r="F7" s="15" t="s">
        <v>30</v>
      </c>
      <c r="G7" s="17">
        <v>0</v>
      </c>
      <c r="H7" s="22">
        <v>0</v>
      </c>
      <c r="I7" s="15">
        <v>60</v>
      </c>
      <c r="J7" s="17">
        <v>0</v>
      </c>
      <c r="K7" s="22">
        <f>E7+H7</f>
        <v>0</v>
      </c>
      <c r="L7" s="22">
        <v>0</v>
      </c>
      <c r="M7" s="15">
        <v>50</v>
      </c>
      <c r="N7" s="17">
        <v>0</v>
      </c>
      <c r="O7" s="22">
        <v>0</v>
      </c>
      <c r="P7" s="20">
        <v>0</v>
      </c>
      <c r="Q7" s="17">
        <v>0</v>
      </c>
      <c r="R7" s="22">
        <v>0</v>
      </c>
      <c r="S7" s="15">
        <v>35</v>
      </c>
      <c r="T7" s="17">
        <v>0</v>
      </c>
      <c r="U7" s="22">
        <v>16.19</v>
      </c>
      <c r="V7" s="15">
        <v>33</v>
      </c>
      <c r="W7" s="17">
        <f>U7*V7</f>
        <v>534.2700000000001</v>
      </c>
      <c r="X7" s="22">
        <f>E7+H7+L7+O7+R7+U7</f>
        <v>16.19</v>
      </c>
      <c r="Y7" s="17">
        <f>G7+J7+N7+Q7+T7+W7</f>
        <v>534.2700000000001</v>
      </c>
      <c r="Z7" s="65"/>
      <c r="AA7" s="5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s="7" customFormat="1" ht="15.75">
      <c r="A8" s="61"/>
      <c r="B8" s="62"/>
      <c r="C8" s="49"/>
      <c r="D8" s="14" t="s">
        <v>29</v>
      </c>
      <c r="E8" s="22">
        <v>0</v>
      </c>
      <c r="F8" s="16" t="s">
        <v>30</v>
      </c>
      <c r="G8" s="17">
        <v>0</v>
      </c>
      <c r="H8" s="22">
        <v>0</v>
      </c>
      <c r="I8" s="20">
        <v>60</v>
      </c>
      <c r="J8" s="17">
        <v>0</v>
      </c>
      <c r="K8" s="22">
        <f>E8+H8</f>
        <v>0</v>
      </c>
      <c r="L8" s="22">
        <v>0</v>
      </c>
      <c r="M8" s="20">
        <v>50</v>
      </c>
      <c r="N8" s="17">
        <v>0</v>
      </c>
      <c r="O8" s="22">
        <v>0</v>
      </c>
      <c r="P8" s="20">
        <v>0</v>
      </c>
      <c r="Q8" s="17">
        <v>0</v>
      </c>
      <c r="R8" s="22">
        <v>0</v>
      </c>
      <c r="S8" s="20">
        <v>35</v>
      </c>
      <c r="T8" s="17">
        <v>0</v>
      </c>
      <c r="U8" s="22">
        <v>22.39</v>
      </c>
      <c r="V8" s="20">
        <v>33</v>
      </c>
      <c r="W8" s="17">
        <f>U8*V8</f>
        <v>738.87</v>
      </c>
      <c r="X8" s="22">
        <f>E8+H8+L8+O8+R8+U8</f>
        <v>22.39</v>
      </c>
      <c r="Y8" s="17">
        <f>G8+J8+N8+Q8+T8+W8</f>
        <v>738.87</v>
      </c>
      <c r="Z8" s="64"/>
      <c r="AA8" s="5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6" customFormat="1" ht="24" customHeight="1">
      <c r="A9" s="56" t="s">
        <v>32</v>
      </c>
      <c r="B9" s="57"/>
      <c r="C9" s="58"/>
      <c r="D9" s="10"/>
      <c r="E9" s="16">
        <f>SUM(E6:E8)</f>
        <v>0</v>
      </c>
      <c r="F9" s="20"/>
      <c r="G9" s="16">
        <f>SUM(G6:G8)</f>
        <v>0</v>
      </c>
      <c r="H9" s="16">
        <f>SUM(H6:H8)</f>
        <v>7.47</v>
      </c>
      <c r="I9" s="16"/>
      <c r="J9" s="20">
        <f>SUM(J6:J8)</f>
        <v>448.2</v>
      </c>
      <c r="K9" s="16">
        <f>SUM(K6:K8)</f>
        <v>7.47</v>
      </c>
      <c r="L9" s="16">
        <f>SUM(L6:L8)</f>
        <v>13.41</v>
      </c>
      <c r="M9" s="20"/>
      <c r="N9" s="16">
        <f>SUM(N6:N8)</f>
        <v>670.5</v>
      </c>
      <c r="O9" s="16">
        <f>SUM(O6:O8)</f>
        <v>0</v>
      </c>
      <c r="P9" s="16"/>
      <c r="Q9" s="16">
        <f>SUM(Q6:Q8)</f>
        <v>0</v>
      </c>
      <c r="R9" s="16">
        <f>SUM(R6:R8)</f>
        <v>0</v>
      </c>
      <c r="S9" s="20"/>
      <c r="T9" s="16">
        <f>SUM(T6:T8)</f>
        <v>0</v>
      </c>
      <c r="U9" s="16">
        <f>SUM(U6:U8)</f>
        <v>41.58</v>
      </c>
      <c r="V9" s="20"/>
      <c r="W9" s="16">
        <f>SUM(W6:W8)</f>
        <v>1348.14</v>
      </c>
      <c r="X9" s="16">
        <f>SUM(X6:X8)</f>
        <v>62.46</v>
      </c>
      <c r="Y9" s="16">
        <f>SUM(Y6:Y8)</f>
        <v>2466.84</v>
      </c>
      <c r="Z9" s="20"/>
      <c r="AA9" s="12"/>
      <c r="AB9" s="5"/>
      <c r="AC9" s="5"/>
      <c r="AD9" s="5"/>
      <c r="AE9" s="5"/>
      <c r="AH9" s="5"/>
      <c r="AI9" s="5"/>
      <c r="AJ9" s="5"/>
      <c r="AK9" s="5"/>
      <c r="AL9" s="5"/>
      <c r="AM9" s="5"/>
      <c r="AN9" s="5"/>
      <c r="AO9" s="5"/>
      <c r="AP9" s="5"/>
    </row>
    <row r="10" spans="1:27" ht="31.5">
      <c r="A10" s="14" t="s">
        <v>33</v>
      </c>
      <c r="B10" s="14" t="s">
        <v>34</v>
      </c>
      <c r="C10" s="14" t="s">
        <v>35</v>
      </c>
      <c r="D10" s="14" t="s">
        <v>10</v>
      </c>
      <c r="E10" s="19">
        <v>0</v>
      </c>
      <c r="F10" s="15">
        <v>65</v>
      </c>
      <c r="G10" s="17">
        <v>0</v>
      </c>
      <c r="H10" s="19">
        <v>17.15</v>
      </c>
      <c r="I10" s="15">
        <v>60</v>
      </c>
      <c r="J10" s="17">
        <f>H10*I10</f>
        <v>1029</v>
      </c>
      <c r="K10" s="19">
        <f>E10+H10</f>
        <v>17.15</v>
      </c>
      <c r="L10" s="19">
        <v>17.31</v>
      </c>
      <c r="M10" s="15">
        <v>50</v>
      </c>
      <c r="N10" s="17">
        <f>L10*M10</f>
        <v>865.4999999999999</v>
      </c>
      <c r="O10" s="19">
        <v>0</v>
      </c>
      <c r="P10" s="15">
        <v>0</v>
      </c>
      <c r="Q10" s="17">
        <v>0</v>
      </c>
      <c r="R10" s="19">
        <v>3</v>
      </c>
      <c r="S10" s="15">
        <v>35</v>
      </c>
      <c r="T10" s="17">
        <f>R10*S10</f>
        <v>105</v>
      </c>
      <c r="U10" s="19">
        <v>5</v>
      </c>
      <c r="V10" s="15">
        <v>25</v>
      </c>
      <c r="W10" s="17">
        <f>U10*V10</f>
        <v>125</v>
      </c>
      <c r="X10" s="19">
        <f>E10+H10+L10+O10+R10+U10</f>
        <v>42.459999999999994</v>
      </c>
      <c r="Y10" s="17">
        <f>G10+J10+N10+Q10+T10+W10</f>
        <v>2124.5</v>
      </c>
      <c r="Z10" s="17">
        <f>Y11*5%</f>
        <v>106.22500000000001</v>
      </c>
      <c r="AA10" s="13">
        <f>Y11*3%</f>
        <v>63.735</v>
      </c>
    </row>
    <row r="11" spans="1:27" ht="21.75" customHeight="1">
      <c r="A11" s="42" t="s">
        <v>36</v>
      </c>
      <c r="B11" s="43"/>
      <c r="C11" s="44"/>
      <c r="D11" s="26"/>
      <c r="E11" s="28">
        <f>SUM(E10)</f>
        <v>0</v>
      </c>
      <c r="F11" s="26"/>
      <c r="G11" s="20">
        <f>SUM(G10)</f>
        <v>0</v>
      </c>
      <c r="H11" s="27">
        <f>SUM(H10)</f>
        <v>17.15</v>
      </c>
      <c r="I11" s="26"/>
      <c r="J11" s="18">
        <f>SUM(J10)</f>
        <v>1029</v>
      </c>
      <c r="K11" s="28">
        <f>SUM(K10)</f>
        <v>17.15</v>
      </c>
      <c r="L11" s="28">
        <f>SUM(L10)</f>
        <v>17.31</v>
      </c>
      <c r="M11" s="26"/>
      <c r="N11" s="20">
        <f>SUM(N10)</f>
        <v>865.4999999999999</v>
      </c>
      <c r="O11" s="28">
        <f>SUM(O10)</f>
        <v>0</v>
      </c>
      <c r="P11" s="26"/>
      <c r="Q11" s="20">
        <f>SUM(Q10)</f>
        <v>0</v>
      </c>
      <c r="R11" s="28">
        <f>SUM(R10)</f>
        <v>3</v>
      </c>
      <c r="S11" s="26"/>
      <c r="T11" s="20">
        <f>SUM(T10)</f>
        <v>105</v>
      </c>
      <c r="U11" s="28">
        <f>SUM(U10)</f>
        <v>5</v>
      </c>
      <c r="V11" s="26"/>
      <c r="W11" s="20">
        <f>SUM(W10)</f>
        <v>125</v>
      </c>
      <c r="X11" s="28">
        <f>SUM(X10)</f>
        <v>42.459999999999994</v>
      </c>
      <c r="Y11" s="20">
        <f>SUM(Y10)</f>
        <v>2124.5</v>
      </c>
      <c r="Z11" s="18"/>
      <c r="AA11" s="18"/>
    </row>
    <row r="12" spans="1:27" ht="31.5">
      <c r="A12" s="14" t="s">
        <v>33</v>
      </c>
      <c r="B12" s="14" t="s">
        <v>37</v>
      </c>
      <c r="C12" s="14" t="s">
        <v>26</v>
      </c>
      <c r="D12" s="14" t="s">
        <v>10</v>
      </c>
      <c r="E12" s="14">
        <v>38</v>
      </c>
      <c r="F12" s="15">
        <v>65</v>
      </c>
      <c r="G12" s="17">
        <f>E12*F12</f>
        <v>2470</v>
      </c>
      <c r="H12" s="14">
        <v>57</v>
      </c>
      <c r="I12" s="15">
        <v>60</v>
      </c>
      <c r="J12" s="17">
        <f>H12*I12</f>
        <v>3420</v>
      </c>
      <c r="K12" s="14">
        <f>E12+H12</f>
        <v>95</v>
      </c>
      <c r="L12" s="14">
        <v>14</v>
      </c>
      <c r="M12" s="15">
        <v>50</v>
      </c>
      <c r="N12" s="17">
        <f>L12*M12</f>
        <v>700</v>
      </c>
      <c r="O12" s="14">
        <v>0</v>
      </c>
      <c r="P12" s="15">
        <v>0</v>
      </c>
      <c r="Q12" s="17">
        <v>0</v>
      </c>
      <c r="R12" s="14">
        <v>1</v>
      </c>
      <c r="S12" s="15">
        <v>35</v>
      </c>
      <c r="T12" s="17">
        <f>R12*S12</f>
        <v>35</v>
      </c>
      <c r="U12" s="14">
        <v>2</v>
      </c>
      <c r="V12" s="15">
        <v>25</v>
      </c>
      <c r="W12" s="17">
        <f>U12*V12</f>
        <v>50</v>
      </c>
      <c r="X12" s="14">
        <f>E12+H12+L12+O12+R12+U12</f>
        <v>112</v>
      </c>
      <c r="Y12" s="17">
        <f>G12+J12+N12+Q12+T12+W12</f>
        <v>6675</v>
      </c>
      <c r="Z12" s="17">
        <f>Y13*5%</f>
        <v>333.75</v>
      </c>
      <c r="AA12" s="13">
        <f>Y13*3%</f>
        <v>200.25</v>
      </c>
    </row>
    <row r="13" spans="1:27" ht="15.75">
      <c r="A13" s="32" t="s">
        <v>38</v>
      </c>
      <c r="B13" s="33"/>
      <c r="C13" s="34"/>
      <c r="D13" s="23"/>
      <c r="E13" s="1">
        <f>SUM(E12)</f>
        <v>38</v>
      </c>
      <c r="F13" s="1"/>
      <c r="G13" s="24">
        <f>SUM(G12)</f>
        <v>2470</v>
      </c>
      <c r="H13" s="1">
        <f>SUM(H12)</f>
        <v>57</v>
      </c>
      <c r="I13" s="1"/>
      <c r="J13" s="24">
        <f>SUM(J12)</f>
        <v>3420</v>
      </c>
      <c r="K13" s="1">
        <f>SUM(K12)</f>
        <v>95</v>
      </c>
      <c r="L13" s="1">
        <f>SUM(L12)</f>
        <v>14</v>
      </c>
      <c r="M13" s="1"/>
      <c r="N13" s="24">
        <f>SUM(N12)</f>
        <v>700</v>
      </c>
      <c r="O13" s="1">
        <f>SUM(O12)</f>
        <v>0</v>
      </c>
      <c r="P13" s="1"/>
      <c r="Q13" s="24">
        <f>SUM(Q12)</f>
        <v>0</v>
      </c>
      <c r="R13" s="1">
        <f>SUM(R12)</f>
        <v>1</v>
      </c>
      <c r="S13" s="1"/>
      <c r="T13" s="24">
        <f>SUM(T12)</f>
        <v>35</v>
      </c>
      <c r="U13" s="1">
        <f>SUM(U12)</f>
        <v>2</v>
      </c>
      <c r="V13" s="31"/>
      <c r="W13" s="24">
        <f>SUM(W12)</f>
        <v>50</v>
      </c>
      <c r="X13" s="1">
        <f>SUM(X12)</f>
        <v>112</v>
      </c>
      <c r="Y13" s="24">
        <f>SUM(Y12)</f>
        <v>6675</v>
      </c>
      <c r="Z13" s="24"/>
      <c r="AA13" s="25"/>
    </row>
    <row r="14" spans="1:27" ht="15.75">
      <c r="A14" s="45" t="s">
        <v>18</v>
      </c>
      <c r="B14" s="45" t="s">
        <v>39</v>
      </c>
      <c r="C14" s="45" t="s">
        <v>26</v>
      </c>
      <c r="D14" s="14" t="s">
        <v>40</v>
      </c>
      <c r="E14" s="14">
        <v>0</v>
      </c>
      <c r="F14" s="15">
        <v>65</v>
      </c>
      <c r="G14" s="17">
        <v>0</v>
      </c>
      <c r="H14" s="14">
        <v>0</v>
      </c>
      <c r="I14" s="15">
        <v>60</v>
      </c>
      <c r="J14" s="17">
        <v>0</v>
      </c>
      <c r="K14" s="14">
        <f>E14+H14</f>
        <v>0</v>
      </c>
      <c r="L14" s="14">
        <v>0</v>
      </c>
      <c r="M14" s="15">
        <v>50</v>
      </c>
      <c r="N14" s="17">
        <v>0</v>
      </c>
      <c r="O14" s="14">
        <v>0</v>
      </c>
      <c r="P14" s="15">
        <v>0</v>
      </c>
      <c r="Q14" s="17">
        <v>0</v>
      </c>
      <c r="R14" s="14">
        <v>0</v>
      </c>
      <c r="S14" s="15">
        <v>35</v>
      </c>
      <c r="T14" s="17">
        <v>0</v>
      </c>
      <c r="U14" s="14">
        <v>17</v>
      </c>
      <c r="V14" s="15">
        <v>33</v>
      </c>
      <c r="W14" s="17">
        <f>U14*V14</f>
        <v>561</v>
      </c>
      <c r="X14" s="14">
        <f>E14+H14+L14+O14+R14+U14</f>
        <v>17</v>
      </c>
      <c r="Y14" s="17">
        <f>G14+J14+N14+Q14+T14+W14</f>
        <v>561</v>
      </c>
      <c r="Z14" s="63">
        <f>Y16*5%</f>
        <v>136.3</v>
      </c>
      <c r="AA14" s="54">
        <f>Y16*3%</f>
        <v>81.78</v>
      </c>
    </row>
    <row r="15" spans="1:27" ht="31.5">
      <c r="A15" s="46"/>
      <c r="B15" s="46"/>
      <c r="C15" s="46"/>
      <c r="D15" s="14" t="s">
        <v>10</v>
      </c>
      <c r="E15" s="14">
        <v>3</v>
      </c>
      <c r="F15" s="15">
        <v>65</v>
      </c>
      <c r="G15" s="17">
        <f>E15*F15</f>
        <v>195</v>
      </c>
      <c r="H15" s="14">
        <v>22</v>
      </c>
      <c r="I15" s="15">
        <v>60</v>
      </c>
      <c r="J15" s="17">
        <f>H15*I15</f>
        <v>1320</v>
      </c>
      <c r="K15" s="14">
        <f>E15+H15</f>
        <v>25</v>
      </c>
      <c r="L15" s="14">
        <v>12</v>
      </c>
      <c r="M15" s="15">
        <v>50</v>
      </c>
      <c r="N15" s="17">
        <f>L15*M15</f>
        <v>600</v>
      </c>
      <c r="O15" s="14">
        <v>0</v>
      </c>
      <c r="P15" s="15">
        <v>0</v>
      </c>
      <c r="Q15" s="17">
        <v>0</v>
      </c>
      <c r="R15" s="14">
        <v>2</v>
      </c>
      <c r="S15" s="15">
        <v>35</v>
      </c>
      <c r="T15" s="17">
        <v>0</v>
      </c>
      <c r="U15" s="14">
        <v>2</v>
      </c>
      <c r="V15" s="15">
        <v>25</v>
      </c>
      <c r="W15" s="17">
        <f>U15*V15</f>
        <v>50</v>
      </c>
      <c r="X15" s="14">
        <f>E15+H15+L15+O15+R15+U15</f>
        <v>41</v>
      </c>
      <c r="Y15" s="17">
        <f>G15+J15+N15+Q15+T15+W15</f>
        <v>2165</v>
      </c>
      <c r="Z15" s="64"/>
      <c r="AA15" s="55"/>
    </row>
    <row r="16" spans="1:27" ht="15.75">
      <c r="A16" s="32" t="s">
        <v>44</v>
      </c>
      <c r="B16" s="33"/>
      <c r="C16" s="34"/>
      <c r="D16" s="23"/>
      <c r="E16" s="1">
        <f>SUM(E14:E15)</f>
        <v>3</v>
      </c>
      <c r="F16" s="31"/>
      <c r="G16" s="24">
        <f>SUM(G14:G15)</f>
        <v>195</v>
      </c>
      <c r="H16" s="1">
        <f>SUM(H14:H15)</f>
        <v>22</v>
      </c>
      <c r="I16" s="31"/>
      <c r="J16" s="24">
        <f>SUM(J14:J15)</f>
        <v>1320</v>
      </c>
      <c r="K16" s="1">
        <f>SUM(K14:K15)</f>
        <v>25</v>
      </c>
      <c r="L16" s="1">
        <f>SUM(L14:L15)</f>
        <v>12</v>
      </c>
      <c r="M16" s="31"/>
      <c r="N16" s="24">
        <f>SUM(N14:N15)</f>
        <v>600</v>
      </c>
      <c r="O16" s="1">
        <f>SUM(O14:O15)</f>
        <v>0</v>
      </c>
      <c r="P16" s="31"/>
      <c r="Q16" s="24">
        <f>SUM(Q14:Q15)</f>
        <v>0</v>
      </c>
      <c r="R16" s="1">
        <f>SUM(R14:R15)</f>
        <v>2</v>
      </c>
      <c r="S16" s="31"/>
      <c r="T16" s="24">
        <f>SUM(T14:T15)</f>
        <v>0</v>
      </c>
      <c r="U16" s="1">
        <f>SUM(U14:U15)</f>
        <v>19</v>
      </c>
      <c r="V16" s="1"/>
      <c r="W16" s="24">
        <f>SUM(W14:W15)</f>
        <v>611</v>
      </c>
      <c r="X16" s="1">
        <f>SUM(X14:X15)</f>
        <v>58</v>
      </c>
      <c r="Y16" s="24">
        <f>SUM(Y14:Y15)</f>
        <v>2726</v>
      </c>
      <c r="Z16" s="1"/>
      <c r="AA16" s="23"/>
    </row>
    <row r="17" spans="1:27" ht="15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9"/>
    </row>
    <row r="18" spans="1:27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9"/>
    </row>
    <row r="19" spans="1:27" ht="15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29"/>
    </row>
    <row r="20" spans="1:27" ht="15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29"/>
    </row>
    <row r="21" spans="1:27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29"/>
    </row>
    <row r="22" spans="1:27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29"/>
    </row>
    <row r="23" spans="1:27" ht="15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29"/>
    </row>
    <row r="25" ht="15.75">
      <c r="Z25" s="6" t="s">
        <v>12</v>
      </c>
    </row>
  </sheetData>
  <sheetProtection/>
  <mergeCells count="30">
    <mergeCell ref="Z14:Z15"/>
    <mergeCell ref="AA14:AA15"/>
    <mergeCell ref="Z6:Z8"/>
    <mergeCell ref="X2:X4"/>
    <mergeCell ref="O3:Q3"/>
    <mergeCell ref="A9:C9"/>
    <mergeCell ref="A2:A4"/>
    <mergeCell ref="B2:B4"/>
    <mergeCell ref="A6:A8"/>
    <mergeCell ref="B6:B8"/>
    <mergeCell ref="C6:C8"/>
    <mergeCell ref="E3:J3"/>
    <mergeCell ref="A1:AA1"/>
    <mergeCell ref="AA2:AA4"/>
    <mergeCell ref="AA6:AA8"/>
    <mergeCell ref="L3:N3"/>
    <mergeCell ref="R3:T3"/>
    <mergeCell ref="U3:W3"/>
    <mergeCell ref="Z2:Z4"/>
    <mergeCell ref="E2:Q2"/>
    <mergeCell ref="R2:W2"/>
    <mergeCell ref="Y2:Y4"/>
    <mergeCell ref="D2:D4"/>
    <mergeCell ref="C2:C4"/>
    <mergeCell ref="A16:C16"/>
    <mergeCell ref="A11:C11"/>
    <mergeCell ref="A13:C13"/>
    <mergeCell ref="A14:A15"/>
    <mergeCell ref="B14:B15"/>
    <mergeCell ref="C14:C15"/>
  </mergeCells>
  <printOptions gridLines="1"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Properties123</dc:creator>
  <cp:keywords/>
  <dc:description/>
  <cp:lastModifiedBy>OS-b</cp:lastModifiedBy>
  <cp:lastPrinted>2018-10-23T06:17:14Z</cp:lastPrinted>
  <dcterms:created xsi:type="dcterms:W3CDTF">2012-12-05T07:48:35Z</dcterms:created>
  <dcterms:modified xsi:type="dcterms:W3CDTF">2019-07-09T07:59:00Z</dcterms:modified>
  <cp:category/>
  <cp:version/>
  <cp:contentType/>
  <cp:contentStatus/>
</cp:coreProperties>
</file>